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common\GakumuSV\SOKENDAI短期派遣長期インターンシップP\R7\募集要項\第2回に向けての修正\様式2_日程表\"/>
    </mc:Choice>
  </mc:AlternateContent>
  <xr:revisionPtr revIDLastSave="0" documentId="13_ncr:1_{B010E881-F4BA-4023-AA83-275A51BA5F99}" xr6:coauthVersionLast="36" xr6:coauthVersionMax="36" xr10:uidLastSave="{00000000-0000-0000-0000-000000000000}"/>
  <bookViews>
    <workbookView xWindow="0" yWindow="0" windowWidth="28800" windowHeight="12135" xr2:uid="{3EFCD7AA-A87D-4A3E-B2B6-314F0B69128A}"/>
  </bookViews>
  <sheets>
    <sheet name="Itinerary" sheetId="2" r:id="rId1"/>
    <sheet name="Necessary Expenses" sheetId="6" r:id="rId2"/>
    <sheet name="Calculation Sheet" sheetId="4" state="hidden" r:id="rId3"/>
    <sheet name="Estimated Total Payments" sheetId="5" state="hidden" r:id="rId4"/>
    <sheet name="プルダウン" sheetId="3" state="hidden" r:id="rId5"/>
  </sheets>
  <externalReferences>
    <externalReference r:id="rId6"/>
  </externalReferences>
  <definedNames>
    <definedName name="_xlnm.Print_Area" localSheetId="3">'Estimated Total Payments'!$A$1:$E$20</definedName>
    <definedName name="研究科">[1]専攻名!$A$1:$A$6</definedName>
    <definedName name="宿泊区分">[1]プルダウン!$B$3:$B$5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4" l="1"/>
  <c r="G36" i="4"/>
  <c r="G35" i="4"/>
  <c r="G34" i="4"/>
  <c r="G33" i="4"/>
  <c r="G27" i="4"/>
  <c r="G25" i="4"/>
  <c r="G23" i="4"/>
  <c r="G21" i="4"/>
  <c r="B5" i="6" l="1"/>
  <c r="B4" i="6"/>
  <c r="B3" i="6"/>
  <c r="E13" i="4"/>
  <c r="E12" i="4"/>
  <c r="E11" i="4"/>
  <c r="E10" i="4"/>
  <c r="G16" i="4" l="1"/>
  <c r="B11" i="5" l="1"/>
  <c r="B3" i="4"/>
  <c r="B5" i="5" l="1"/>
  <c r="B4" i="4"/>
  <c r="B7" i="5"/>
  <c r="B9" i="5"/>
  <c r="B6" i="4" l="1"/>
  <c r="B5" i="4"/>
  <c r="E18" i="5" l="1"/>
  <c r="I16" i="4" l="1"/>
  <c r="J16" i="4"/>
  <c r="D18" i="5" l="1"/>
  <c r="F15" i="4" l="1"/>
  <c r="G15" i="4" s="1"/>
  <c r="B13" i="5" l="1"/>
  <c r="C22" i="2" l="1"/>
  <c r="G38" i="4" l="1"/>
  <c r="B17" i="5" s="1"/>
  <c r="G29" i="4" l="1"/>
  <c r="B16" i="5" s="1"/>
  <c r="G13" i="4"/>
  <c r="G11" i="4"/>
  <c r="G10" i="4"/>
  <c r="E14" i="4" l="1"/>
  <c r="G14" i="4" s="1"/>
  <c r="G12" i="4"/>
  <c r="G17" i="4" l="1"/>
  <c r="B15" i="5" s="1"/>
  <c r="B18" i="5" s="1"/>
  <c r="B20" i="5" s="1"/>
</calcChain>
</file>

<file path=xl/sharedStrings.xml><?xml version="1.0" encoding="utf-8"?>
<sst xmlns="http://schemas.openxmlformats.org/spreadsheetml/2006/main" count="109" uniqueCount="73">
  <si>
    <t>地域区分</t>
    <rPh sb="0" eb="4">
      <t>チイキクブン</t>
    </rPh>
    <phoneticPr fontId="1"/>
  </si>
  <si>
    <t>申請区分</t>
    <rPh sb="0" eb="4">
      <t>シンセイクブン</t>
    </rPh>
    <phoneticPr fontId="1"/>
  </si>
  <si>
    <t>上限額</t>
    <rPh sb="0" eb="3">
      <t>ジョウゲンガク</t>
    </rPh>
    <phoneticPr fontId="1"/>
  </si>
  <si>
    <t>支給上限額</t>
    <rPh sb="0" eb="5">
      <t>シキュウジョウゲンガク</t>
    </rPh>
    <phoneticPr fontId="1"/>
  </si>
  <si>
    <t>日額</t>
    <rPh sb="0" eb="2">
      <t>ニチガク</t>
    </rPh>
    <phoneticPr fontId="1"/>
  </si>
  <si>
    <t>地域区分</t>
    <rPh sb="0" eb="2">
      <t>チイキ</t>
    </rPh>
    <rPh sb="2" eb="4">
      <t>クブン</t>
    </rPh>
    <phoneticPr fontId="1"/>
  </si>
  <si>
    <t>宿泊費不要</t>
    <rPh sb="0" eb="3">
      <t>シュクハクヒ</t>
    </rPh>
    <rPh sb="3" eb="5">
      <t>フヨウ</t>
    </rPh>
    <phoneticPr fontId="1"/>
  </si>
  <si>
    <t>同一地滞在30日超</t>
    <rPh sb="0" eb="5">
      <t>ドウイツチタイザイ</t>
    </rPh>
    <rPh sb="7" eb="9">
      <t>ニチチョウ</t>
    </rPh>
    <phoneticPr fontId="1"/>
  </si>
  <si>
    <t>同一地滞在60日超</t>
    <rPh sb="0" eb="5">
      <t>ドウイツチタイザイ</t>
    </rPh>
    <rPh sb="7" eb="9">
      <t>ニチチョウ</t>
    </rPh>
    <phoneticPr fontId="1"/>
  </si>
  <si>
    <t>Region A</t>
    <phoneticPr fontId="1"/>
  </si>
  <si>
    <t>Region B</t>
    <phoneticPr fontId="1"/>
  </si>
  <si>
    <t>Region C</t>
    <phoneticPr fontId="1"/>
  </si>
  <si>
    <t>Japan</t>
    <phoneticPr fontId="1"/>
  </si>
  <si>
    <t>Category 1: International Conference / Meeting</t>
    <phoneticPr fontId="1"/>
  </si>
  <si>
    <t>Category 2: Study Abroad</t>
    <phoneticPr fontId="1"/>
  </si>
  <si>
    <t>Category 3: Domestic Study Away</t>
    <phoneticPr fontId="1"/>
  </si>
  <si>
    <t>Program No.</t>
    <phoneticPr fontId="1"/>
  </si>
  <si>
    <t>Category</t>
    <phoneticPr fontId="1"/>
  </si>
  <si>
    <t>Student ID</t>
    <phoneticPr fontId="1"/>
  </si>
  <si>
    <t>Name</t>
    <phoneticPr fontId="1"/>
  </si>
  <si>
    <t>Date</t>
    <phoneticPr fontId="1"/>
  </si>
  <si>
    <t>Region</t>
    <phoneticPr fontId="1"/>
  </si>
  <si>
    <t>days</t>
    <phoneticPr fontId="1"/>
  </si>
  <si>
    <t>Departure Place</t>
    <phoneticPr fontId="1"/>
  </si>
  <si>
    <t>Place of Destination (Stay)</t>
    <phoneticPr fontId="1"/>
  </si>
  <si>
    <t>Accommodation</t>
    <phoneticPr fontId="1"/>
  </si>
  <si>
    <t>Country</t>
    <phoneticPr fontId="1"/>
  </si>
  <si>
    <t>Total days</t>
    <phoneticPr fontId="1"/>
  </si>
  <si>
    <t>Notes:</t>
    <phoneticPr fontId="1"/>
  </si>
  <si>
    <t>Calculation Sheet</t>
    <phoneticPr fontId="1"/>
  </si>
  <si>
    <t>1. Research Support Grant</t>
    <phoneticPr fontId="1"/>
  </si>
  <si>
    <t>*An additional 5,000 yen per day will be paid for the first 7 days of stay abroad.</t>
    <phoneticPr fontId="1"/>
  </si>
  <si>
    <t>*On days when no expenses are incurred for lodging, half the amount shall be paid.</t>
    <phoneticPr fontId="1"/>
  </si>
  <si>
    <t>*If the student stays in the same location for more than 30 days (60 days), the research grant for those excess days will be reduced to 90% (80%).</t>
    <phoneticPr fontId="1"/>
  </si>
  <si>
    <t>Region A</t>
  </si>
  <si>
    <t>Region B</t>
  </si>
  <si>
    <t>Region C</t>
  </si>
  <si>
    <t>Japan</t>
  </si>
  <si>
    <t>Unit Price</t>
    <phoneticPr fontId="1"/>
  </si>
  <si>
    <t>2. Airfare (Transportation Expenses)</t>
    <phoneticPr fontId="1"/>
  </si>
  <si>
    <t>Destination</t>
    <phoneticPr fontId="1"/>
  </si>
  <si>
    <t>Amount</t>
    <phoneticPr fontId="1"/>
  </si>
  <si>
    <t>Currency</t>
    <phoneticPr fontId="1"/>
  </si>
  <si>
    <t>Exchange Rate against JPY</t>
    <phoneticPr fontId="1"/>
  </si>
  <si>
    <t>Amount (JPY)</t>
    <phoneticPr fontId="1"/>
  </si>
  <si>
    <t>Subtotal</t>
    <phoneticPr fontId="1"/>
  </si>
  <si>
    <t>Total</t>
    <phoneticPr fontId="1"/>
  </si>
  <si>
    <t>3. Conference Participation Fee (Tuition Fees, Bench Fees, etc.)</t>
    <phoneticPr fontId="1"/>
  </si>
  <si>
    <t>4. Notes</t>
    <phoneticPr fontId="1"/>
  </si>
  <si>
    <t>Estimated Total Payments</t>
    <phoneticPr fontId="1"/>
  </si>
  <si>
    <t>Date of entry</t>
  </si>
  <si>
    <t>Student ID</t>
  </si>
  <si>
    <t>Name in full</t>
  </si>
  <si>
    <t>Program No.</t>
    <phoneticPr fontId="1"/>
  </si>
  <si>
    <t>①Payment limit</t>
  </si>
  <si>
    <t>1. Research Support Grant</t>
  </si>
  <si>
    <t>②Total  amount</t>
  </si>
  <si>
    <t>Estimated total payments (Lower of ① and ②)</t>
  </si>
  <si>
    <t>3.Conference Participation Fee (Tuition Fee, Bench Fee, tec.)</t>
    <phoneticPr fontId="1"/>
  </si>
  <si>
    <t>Total days</t>
    <phoneticPr fontId="1"/>
  </si>
  <si>
    <t>Schedule</t>
    <phoneticPr fontId="1"/>
  </si>
  <si>
    <t>1. Airfare (Transportation Expenses)</t>
    <phoneticPr fontId="1"/>
  </si>
  <si>
    <t>Necessary Expenses (Airfare, Conference Fee, Bench Fee, etc.)</t>
    <phoneticPr fontId="1"/>
  </si>
  <si>
    <t>Ammount</t>
    <phoneticPr fontId="1"/>
  </si>
  <si>
    <r>
      <t xml:space="preserve">2. Conference Participation Fee </t>
    </r>
    <r>
      <rPr>
        <b/>
        <u/>
        <sz val="11"/>
        <color theme="1"/>
        <rFont val="游ゴシック"/>
        <family val="3"/>
        <charset val="128"/>
        <scheme val="minor"/>
      </rPr>
      <t>[Category 1 only]</t>
    </r>
    <phoneticPr fontId="1"/>
  </si>
  <si>
    <r>
      <t xml:space="preserve">3.  Tuition Fees, Bench Fees, etc. </t>
    </r>
    <r>
      <rPr>
        <b/>
        <u/>
        <sz val="11"/>
        <color theme="1"/>
        <rFont val="游ゴシック"/>
        <family val="3"/>
        <charset val="128"/>
        <scheme val="minor"/>
      </rPr>
      <t>[Category 2 or 3]</t>
    </r>
    <phoneticPr fontId="1"/>
  </si>
  <si>
    <t>Exchange Rate against JPY</t>
  </si>
  <si>
    <t>Item</t>
    <phoneticPr fontId="1"/>
  </si>
  <si>
    <t>Conference Name, Item of Expense</t>
    <phoneticPr fontId="1"/>
  </si>
  <si>
    <t>Item of Expense</t>
    <phoneticPr fontId="1"/>
  </si>
  <si>
    <t>Multi-Year Plan</t>
    <phoneticPr fontId="1"/>
  </si>
  <si>
    <t>First year</t>
    <phoneticPr fontId="1"/>
  </si>
  <si>
    <t>Second year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</si>
</sst>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0_);[Red]\(0\)"/>
    <numFmt numFmtId="178" formatCode="[$-409]mmmm\ d\,\ yyyy;@"/>
    <numFmt numFmtId="179" formatCode="#"/>
    <numFmt numFmtId="180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B05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0" fillId="0" borderId="1" xfId="0" applyBorder="1">
      <alignment vertical="center"/>
    </xf>
    <xf numFmtId="177" fontId="2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38" fontId="0" fillId="0" borderId="0" xfId="1" applyFont="1">
      <alignment vertical="center"/>
    </xf>
    <xf numFmtId="38" fontId="4" fillId="0" borderId="1" xfId="1" applyFont="1" applyBorder="1">
      <alignment vertical="center"/>
    </xf>
    <xf numFmtId="38" fontId="5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5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4" borderId="6" xfId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38" fontId="7" fillId="4" borderId="5" xfId="1" applyFont="1" applyFill="1" applyBorder="1">
      <alignment vertical="center"/>
    </xf>
    <xf numFmtId="176" fontId="7" fillId="0" borderId="0" xfId="0" applyNumberFormat="1" applyFont="1">
      <alignment vertical="center"/>
    </xf>
    <xf numFmtId="177" fontId="9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4" fillId="4" borderId="6" xfId="0" applyFont="1" applyFill="1" applyBorder="1">
      <alignment vertical="center"/>
    </xf>
    <xf numFmtId="38" fontId="11" fillId="4" borderId="1" xfId="1" applyFont="1" applyFill="1" applyBorder="1">
      <alignment vertical="center"/>
    </xf>
    <xf numFmtId="38" fontId="12" fillId="4" borderId="1" xfId="1" applyFont="1" applyFill="1" applyBorder="1">
      <alignment vertical="center"/>
    </xf>
    <xf numFmtId="38" fontId="13" fillId="4" borderId="1" xfId="1" applyFont="1" applyFill="1" applyBorder="1">
      <alignment vertical="center"/>
    </xf>
    <xf numFmtId="38" fontId="7" fillId="4" borderId="1" xfId="1" applyFont="1" applyFill="1" applyBorder="1">
      <alignment vertical="center"/>
    </xf>
    <xf numFmtId="38" fontId="0" fillId="0" borderId="0" xfId="1" applyFont="1" applyAlignment="1">
      <alignment vertical="center"/>
    </xf>
    <xf numFmtId="38" fontId="0" fillId="4" borderId="18" xfId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38" fontId="7" fillId="0" borderId="0" xfId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0" fillId="4" borderId="1" xfId="0" applyNumberFormat="1" applyFill="1" applyBorder="1">
      <alignment vertical="center"/>
    </xf>
    <xf numFmtId="179" fontId="0" fillId="4" borderId="1" xfId="0" applyNumberFormat="1" applyFill="1" applyBorder="1" applyAlignment="1">
      <alignment horizontal="left" vertical="center"/>
    </xf>
    <xf numFmtId="0" fontId="10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179" fontId="0" fillId="4" borderId="5" xfId="1" applyNumberFormat="1" applyFont="1" applyFill="1" applyBorder="1">
      <alignment vertical="center"/>
    </xf>
    <xf numFmtId="179" fontId="0" fillId="4" borderId="5" xfId="1" applyNumberFormat="1" applyFont="1" applyFill="1" applyBorder="1" applyAlignment="1">
      <alignment horizontal="left" vertical="center"/>
    </xf>
    <xf numFmtId="38" fontId="0" fillId="3" borderId="1" xfId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Protection="1">
      <alignment vertical="center"/>
      <protection locked="0"/>
    </xf>
    <xf numFmtId="178" fontId="0" fillId="2" borderId="1" xfId="1" applyNumberFormat="1" applyFont="1" applyFill="1" applyBorder="1" applyProtection="1">
      <alignment vertical="center"/>
      <protection locked="0"/>
    </xf>
    <xf numFmtId="40" fontId="0" fillId="2" borderId="1" xfId="1" applyNumberFormat="1" applyFont="1" applyFill="1" applyBorder="1" applyProtection="1">
      <alignment vertical="center"/>
      <protection locked="0"/>
    </xf>
    <xf numFmtId="38" fontId="0" fillId="2" borderId="6" xfId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177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178" fontId="0" fillId="2" borderId="5" xfId="1" applyNumberFormat="1" applyFont="1" applyFill="1" applyBorder="1" applyProtection="1">
      <alignment vertical="center"/>
      <protection locked="0"/>
    </xf>
    <xf numFmtId="180" fontId="0" fillId="4" borderId="5" xfId="1" applyNumberFormat="1" applyFont="1" applyFill="1" applyBorder="1">
      <alignment vertical="center"/>
    </xf>
    <xf numFmtId="177" fontId="2" fillId="2" borderId="1" xfId="0" applyNumberFormat="1" applyFont="1" applyFill="1" applyBorder="1" applyAlignment="1" applyProtection="1">
      <alignment horizontal="left" vertical="center"/>
      <protection locked="0"/>
    </xf>
    <xf numFmtId="177" fontId="2" fillId="2" borderId="1" xfId="0" applyNumberFormat="1" applyFont="1" applyFill="1" applyBorder="1" applyAlignment="1" applyProtection="1">
      <alignment vertical="center"/>
      <protection locked="0"/>
    </xf>
    <xf numFmtId="176" fontId="2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77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176" fontId="0" fillId="2" borderId="9" xfId="0" applyNumberFormat="1" applyFill="1" applyBorder="1" applyAlignment="1" applyProtection="1">
      <alignment vertical="top"/>
      <protection locked="0"/>
    </xf>
    <xf numFmtId="176" fontId="0" fillId="2" borderId="10" xfId="0" applyNumberFormat="1" applyFill="1" applyBorder="1" applyAlignment="1" applyProtection="1">
      <alignment vertical="top"/>
      <protection locked="0"/>
    </xf>
    <xf numFmtId="176" fontId="0" fillId="2" borderId="11" xfId="0" applyNumberFormat="1" applyFill="1" applyBorder="1" applyAlignment="1" applyProtection="1">
      <alignment vertical="top"/>
      <protection locked="0"/>
    </xf>
    <xf numFmtId="176" fontId="0" fillId="2" borderId="15" xfId="0" applyNumberFormat="1" applyFill="1" applyBorder="1" applyAlignment="1" applyProtection="1">
      <alignment vertical="top"/>
      <protection locked="0"/>
    </xf>
    <xf numFmtId="176" fontId="0" fillId="2" borderId="0" xfId="0" applyNumberFormat="1" applyFill="1" applyBorder="1" applyAlignment="1" applyProtection="1">
      <alignment vertical="top"/>
      <protection locked="0"/>
    </xf>
    <xf numFmtId="176" fontId="0" fillId="2" borderId="16" xfId="0" applyNumberFormat="1" applyFill="1" applyBorder="1" applyAlignment="1" applyProtection="1">
      <alignment vertical="top"/>
      <protection locked="0"/>
    </xf>
    <xf numFmtId="176" fontId="0" fillId="2" borderId="12" xfId="0" applyNumberFormat="1" applyFill="1" applyBorder="1" applyAlignment="1" applyProtection="1">
      <alignment vertical="top"/>
      <protection locked="0"/>
    </xf>
    <xf numFmtId="176" fontId="0" fillId="2" borderId="13" xfId="0" applyNumberFormat="1" applyFill="1" applyBorder="1" applyAlignment="1" applyProtection="1">
      <alignment vertical="top"/>
      <protection locked="0"/>
    </xf>
    <xf numFmtId="176" fontId="0" fillId="2" borderId="14" xfId="0" applyNumberFormat="1" applyFill="1" applyBorder="1" applyAlignment="1" applyProtection="1">
      <alignment vertical="top"/>
      <protection locked="0"/>
    </xf>
    <xf numFmtId="38" fontId="0" fillId="4" borderId="6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38" fontId="0" fillId="2" borderId="6" xfId="1" applyFont="1" applyFill="1" applyBorder="1" applyAlignment="1" applyProtection="1">
      <alignment vertical="center"/>
      <protection locked="0"/>
    </xf>
    <xf numFmtId="38" fontId="0" fillId="0" borderId="7" xfId="1" applyFont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0" fontId="0" fillId="2" borderId="6" xfId="1" applyNumberFormat="1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178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38" fontId="0" fillId="2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</cellXfs>
  <cellStyles count="4">
    <cellStyle name="桁区切り" xfId="1" builtinId="6"/>
    <cellStyle name="桁区切り 2" xfId="3" xr:uid="{D020F154-47F4-475D-938B-E48A0489A7BE}"/>
    <cellStyle name="標準" xfId="0" builtinId="0"/>
    <cellStyle name="標準 2 2" xfId="2" xr:uid="{D80F7568-5668-491B-9D20-836CDB95844C}"/>
  </cellStyles>
  <dxfs count="6">
    <dxf>
      <font>
        <b/>
        <i val="0"/>
        <color rgb="FFFF0000"/>
      </font>
    </dxf>
    <dxf>
      <font>
        <b/>
        <i val="0"/>
        <color rgb="FF0070C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FF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kumuSV/SOKENDAI&#30701;&#26399;&#27966;&#36963;&#38263;&#26399;&#12452;&#12531;&#12479;&#12540;&#12531;&#12471;&#12483;&#12503;P/R6/&#21215;&#38598;&#35201;&#38917;/2024&#24180;6&#26376;&#25913;&#35330;/06_FORM2-1_2-2_ITINERARY_Financial_Plan_2024v202406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-1_日程表_ITINERARY"/>
      <sheetName val="専攻名"/>
      <sheetName val="FORM2-2-1_滞在資金計画総表"/>
      <sheetName val="FORM2-2-2_交通費算定"/>
      <sheetName val="定額表"/>
      <sheetName val="FORM2-2-3_宿泊料算定"/>
      <sheetName val="プルダウン"/>
      <sheetName val="宿泊区分"/>
      <sheetName val="FORM2-2-4_その他経費算定"/>
      <sheetName val="コース"/>
    </sheetNames>
    <sheetDataSet>
      <sheetData sheetId="0"/>
      <sheetData sheetId="1">
        <row r="1">
          <cell r="A1" t="str">
            <v>文化科学研究科School_of_Cultural_and_Social_Studies</v>
          </cell>
        </row>
        <row r="2">
          <cell r="A2" t="str">
            <v>物理科学研究科School_of_Physical_Sciences</v>
          </cell>
        </row>
        <row r="3">
          <cell r="A3" t="str">
            <v>高エネルギー加速器科学研究科School_of_High_Energy_Accelerator_Science</v>
          </cell>
        </row>
        <row r="4">
          <cell r="A4" t="str">
            <v>複合科学研究科School_of_Multidisciplinary_Sciences</v>
          </cell>
        </row>
        <row r="5">
          <cell r="A5" t="str">
            <v>生命科学研究科School_of_Life_Science</v>
          </cell>
        </row>
        <row r="6">
          <cell r="A6" t="str">
            <v>先導科学研究科_School_of_Advanced_Sciences</v>
          </cell>
        </row>
      </sheetData>
      <sheetData sheetId="2"/>
      <sheetData sheetId="3"/>
      <sheetData sheetId="4"/>
      <sheetData sheetId="5"/>
      <sheetData sheetId="6">
        <row r="3">
          <cell r="B3" t="str">
            <v>法人等宿泊施設_accommodation_facilities_or_student_dormitories</v>
          </cell>
        </row>
        <row r="4">
          <cell r="B4" t="str">
            <v>Airbnb等民泊利用及びアパート_Airbnb_or_a_short_term_private_apartment</v>
          </cell>
        </row>
        <row r="5">
          <cell r="B5" t="str">
            <v>民間ホテル_Private_hotel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1C7D-A18C-4163-AC38-86009B85BCB7}">
  <dimension ref="A1:H25"/>
  <sheetViews>
    <sheetView tabSelected="1" topLeftCell="A2" zoomScaleNormal="100" workbookViewId="0">
      <selection activeCell="A2" sqref="A2"/>
    </sheetView>
  </sheetViews>
  <sheetFormatPr defaultRowHeight="15.75" x14ac:dyDescent="0.4"/>
  <cols>
    <col min="1" max="1" width="14.75" style="3" customWidth="1"/>
    <col min="2" max="2" width="10.5" style="3" hidden="1" customWidth="1"/>
    <col min="3" max="3" width="4.5" style="5" customWidth="1"/>
    <col min="4" max="7" width="14.75" style="2" customWidth="1"/>
    <col min="8" max="8" width="54.875" style="2" customWidth="1"/>
    <col min="9" max="16384" width="9" style="2"/>
  </cols>
  <sheetData>
    <row r="1" spans="1:8" hidden="1" x14ac:dyDescent="0.4">
      <c r="A1" s="29" t="s">
        <v>16</v>
      </c>
      <c r="B1" s="53"/>
      <c r="C1" s="74"/>
      <c r="D1" s="74"/>
    </row>
    <row r="2" spans="1:8" ht="15.75" customHeight="1" x14ac:dyDescent="0.4">
      <c r="A2" s="29" t="s">
        <v>17</v>
      </c>
      <c r="B2" s="53"/>
      <c r="C2" s="77"/>
      <c r="D2" s="78"/>
    </row>
    <row r="3" spans="1:8" x14ac:dyDescent="0.4">
      <c r="A3" s="29" t="s">
        <v>18</v>
      </c>
      <c r="B3" s="53"/>
      <c r="C3" s="73"/>
      <c r="D3" s="73"/>
    </row>
    <row r="4" spans="1:8" x14ac:dyDescent="0.4">
      <c r="A4" s="29" t="s">
        <v>19</v>
      </c>
      <c r="B4" s="53"/>
      <c r="C4" s="74"/>
      <c r="D4" s="74"/>
    </row>
    <row r="6" spans="1:8" s="1" customFormat="1" x14ac:dyDescent="0.4">
      <c r="A6" s="29" t="s">
        <v>20</v>
      </c>
      <c r="B6" s="29" t="s">
        <v>21</v>
      </c>
      <c r="C6" s="30" t="s">
        <v>22</v>
      </c>
      <c r="D6" s="47" t="s">
        <v>23</v>
      </c>
      <c r="E6" s="47" t="s">
        <v>24</v>
      </c>
      <c r="F6" s="47" t="s">
        <v>25</v>
      </c>
      <c r="G6" s="47" t="s">
        <v>26</v>
      </c>
      <c r="H6" s="47" t="s">
        <v>60</v>
      </c>
    </row>
    <row r="7" spans="1:8" x14ac:dyDescent="0.4">
      <c r="A7" s="66"/>
      <c r="B7" s="67"/>
      <c r="C7" s="68"/>
      <c r="D7" s="69"/>
      <c r="E7" s="69"/>
      <c r="F7" s="70"/>
      <c r="G7" s="69"/>
      <c r="H7" s="70"/>
    </row>
    <row r="8" spans="1:8" x14ac:dyDescent="0.4">
      <c r="A8" s="66"/>
      <c r="B8" s="67"/>
      <c r="C8" s="68"/>
      <c r="D8" s="69"/>
      <c r="E8" s="69"/>
      <c r="F8" s="70"/>
      <c r="G8" s="69"/>
      <c r="H8" s="70"/>
    </row>
    <row r="9" spans="1:8" x14ac:dyDescent="0.4">
      <c r="A9" s="66"/>
      <c r="B9" s="67"/>
      <c r="C9" s="68"/>
      <c r="D9" s="69"/>
      <c r="E9" s="69"/>
      <c r="F9" s="70"/>
      <c r="G9" s="69"/>
      <c r="H9" s="70"/>
    </row>
    <row r="10" spans="1:8" x14ac:dyDescent="0.4">
      <c r="A10" s="66"/>
      <c r="B10" s="67"/>
      <c r="C10" s="68"/>
      <c r="D10" s="69"/>
      <c r="E10" s="69"/>
      <c r="F10" s="70"/>
      <c r="G10" s="69"/>
      <c r="H10" s="70"/>
    </row>
    <row r="11" spans="1:8" x14ac:dyDescent="0.4">
      <c r="A11" s="66"/>
      <c r="B11" s="67"/>
      <c r="C11" s="68"/>
      <c r="D11" s="69"/>
      <c r="E11" s="69"/>
      <c r="F11" s="70"/>
      <c r="G11" s="69"/>
      <c r="H11" s="70"/>
    </row>
    <row r="12" spans="1:8" x14ac:dyDescent="0.4">
      <c r="A12" s="66"/>
      <c r="B12" s="67"/>
      <c r="C12" s="68"/>
      <c r="D12" s="69"/>
      <c r="E12" s="69"/>
      <c r="F12" s="70"/>
      <c r="G12" s="69"/>
      <c r="H12" s="70"/>
    </row>
    <row r="13" spans="1:8" x14ac:dyDescent="0.4">
      <c r="A13" s="66"/>
      <c r="B13" s="67"/>
      <c r="C13" s="68"/>
      <c r="D13" s="69"/>
      <c r="E13" s="69"/>
      <c r="F13" s="70"/>
      <c r="G13" s="69"/>
      <c r="H13" s="70"/>
    </row>
    <row r="14" spans="1:8" x14ac:dyDescent="0.4">
      <c r="A14" s="66"/>
      <c r="B14" s="67"/>
      <c r="C14" s="68"/>
      <c r="D14" s="69"/>
      <c r="E14" s="69"/>
      <c r="F14" s="70"/>
      <c r="G14" s="69"/>
      <c r="H14" s="70"/>
    </row>
    <row r="15" spans="1:8" x14ac:dyDescent="0.4">
      <c r="A15" s="66"/>
      <c r="B15" s="67"/>
      <c r="C15" s="68"/>
      <c r="D15" s="69"/>
      <c r="E15" s="69"/>
      <c r="F15" s="70"/>
      <c r="G15" s="69"/>
      <c r="H15" s="70"/>
    </row>
    <row r="16" spans="1:8" x14ac:dyDescent="0.4">
      <c r="A16" s="66"/>
      <c r="B16" s="67"/>
      <c r="C16" s="68"/>
      <c r="D16" s="69"/>
      <c r="E16" s="69"/>
      <c r="F16" s="70"/>
      <c r="G16" s="69"/>
      <c r="H16" s="70"/>
    </row>
    <row r="17" spans="1:8" x14ac:dyDescent="0.4">
      <c r="A17" s="66"/>
      <c r="B17" s="67"/>
      <c r="C17" s="68"/>
      <c r="D17" s="69"/>
      <c r="E17" s="69"/>
      <c r="F17" s="70"/>
      <c r="G17" s="69"/>
      <c r="H17" s="70"/>
    </row>
    <row r="18" spans="1:8" x14ac:dyDescent="0.4">
      <c r="A18" s="66"/>
      <c r="B18" s="67"/>
      <c r="C18" s="68"/>
      <c r="D18" s="69"/>
      <c r="E18" s="69"/>
      <c r="F18" s="70"/>
      <c r="G18" s="69"/>
      <c r="H18" s="70"/>
    </row>
    <row r="19" spans="1:8" x14ac:dyDescent="0.4">
      <c r="A19" s="66"/>
      <c r="B19" s="67"/>
      <c r="C19" s="68"/>
      <c r="D19" s="69"/>
      <c r="E19" s="69"/>
      <c r="F19" s="70"/>
      <c r="G19" s="69"/>
      <c r="H19" s="70"/>
    </row>
    <row r="20" spans="1:8" x14ac:dyDescent="0.4">
      <c r="A20" s="66"/>
      <c r="B20" s="67"/>
      <c r="C20" s="68"/>
      <c r="D20" s="69"/>
      <c r="E20" s="69"/>
      <c r="F20" s="70"/>
      <c r="G20" s="69"/>
      <c r="H20" s="70"/>
    </row>
    <row r="21" spans="1:8" x14ac:dyDescent="0.4">
      <c r="A21" s="66"/>
      <c r="B21" s="67"/>
      <c r="C21" s="68"/>
      <c r="D21" s="69"/>
      <c r="E21" s="69"/>
      <c r="F21" s="70"/>
      <c r="G21" s="69"/>
      <c r="H21" s="70"/>
    </row>
    <row r="22" spans="1:8" x14ac:dyDescent="0.4">
      <c r="A22" s="52" t="s">
        <v>59</v>
      </c>
      <c r="B22" s="3" t="s">
        <v>27</v>
      </c>
      <c r="C22" s="26">
        <f>SUM(C7:C21)</f>
        <v>0</v>
      </c>
    </row>
    <row r="24" spans="1:8" x14ac:dyDescent="0.4">
      <c r="A24" s="48" t="s">
        <v>28</v>
      </c>
    </row>
    <row r="25" spans="1:8" ht="75" customHeight="1" x14ac:dyDescent="0.4">
      <c r="A25" s="75"/>
      <c r="B25" s="76"/>
      <c r="C25" s="76"/>
      <c r="D25" s="76"/>
      <c r="E25" s="76"/>
      <c r="F25" s="76"/>
      <c r="G25" s="76"/>
      <c r="H25" s="76"/>
    </row>
  </sheetData>
  <sheetProtection sheet="1" objects="1" scenarios="1"/>
  <mergeCells count="5">
    <mergeCell ref="C3:D3"/>
    <mergeCell ref="C4:D4"/>
    <mergeCell ref="A25:H25"/>
    <mergeCell ref="C1:D1"/>
    <mergeCell ref="C2:D2"/>
  </mergeCells>
  <phoneticPr fontId="1"/>
  <conditionalFormatting sqref="B7:C21">
    <cfRule type="expression" dxfId="5" priority="1">
      <formula>$B7="その他地方"</formula>
    </cfRule>
    <cfRule type="expression" dxfId="4" priority="2">
      <formula>$B7="指定都市・国"</formula>
    </cfRule>
    <cfRule type="expression" dxfId="3" priority="3">
      <formula>$B7="甲地方"</formula>
    </cfRule>
  </conditionalFormatting>
  <pageMargins left="0.11811023622047245" right="0.11811023622047245" top="0.74803149606299213" bottom="0.15748031496062992" header="0.31496062992125984" footer="0.31496062992125984"/>
  <pageSetup paperSize="9" orientation="landscape" r:id="rId1"/>
  <headerFooter>
    <oddHeader>&amp;L&amp;"-,太字"&amp;UForm 2 Itinerary&amp;RV2025.4.1</oddHeader>
  </headerFooter>
  <ignoredErrors>
    <ignoredError sqref="C22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136CAB-D420-43B8-BA75-D87B06312B9B}">
          <x14:formula1>
            <xm:f>プルダウン!$A$3:$A$6</xm:f>
          </x14:formula1>
          <xm:sqref>B7:B21</xm:sqref>
        </x14:dataValidation>
        <x14:dataValidation type="list" allowBlank="1" showInputMessage="1" showErrorMessage="1" xr:uid="{872A26F4-F016-48D4-B57C-D09DD7424EC9}">
          <x14:formula1>
            <xm:f>プルダウン!$A$10:$A$12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4F7AB-B365-467F-BE1B-05B87426237E}">
  <dimension ref="A1:E27"/>
  <sheetViews>
    <sheetView zoomScaleNormal="100" zoomScaleSheetLayoutView="100" workbookViewId="0"/>
  </sheetViews>
  <sheetFormatPr defaultColWidth="15" defaultRowHeight="18.75" x14ac:dyDescent="0.4"/>
  <cols>
    <col min="2" max="3" width="17.125" customWidth="1"/>
  </cols>
  <sheetData>
    <row r="1" spans="1:5" x14ac:dyDescent="0.4">
      <c r="A1" s="56" t="s">
        <v>62</v>
      </c>
    </row>
    <row r="3" spans="1:5" x14ac:dyDescent="0.4">
      <c r="A3" s="14" t="s">
        <v>17</v>
      </c>
      <c r="B3" s="54">
        <f>Itinerary!C2</f>
        <v>0</v>
      </c>
    </row>
    <row r="4" spans="1:5" x14ac:dyDescent="0.4">
      <c r="A4" s="14" t="s">
        <v>18</v>
      </c>
      <c r="B4" s="55">
        <f>Itinerary!C3</f>
        <v>0</v>
      </c>
    </row>
    <row r="5" spans="1:5" x14ac:dyDescent="0.4">
      <c r="A5" s="14" t="s">
        <v>19</v>
      </c>
      <c r="B5" s="55">
        <f>Itinerary!C4</f>
        <v>0</v>
      </c>
    </row>
    <row r="7" spans="1:5" x14ac:dyDescent="0.4">
      <c r="A7" t="s">
        <v>61</v>
      </c>
    </row>
    <row r="8" spans="1:5" s="15" customFormat="1" x14ac:dyDescent="0.4">
      <c r="A8" s="14" t="s">
        <v>20</v>
      </c>
      <c r="B8" s="14" t="s">
        <v>23</v>
      </c>
      <c r="C8" s="14" t="s">
        <v>40</v>
      </c>
      <c r="D8" s="14" t="s">
        <v>63</v>
      </c>
      <c r="E8" s="14" t="s">
        <v>42</v>
      </c>
    </row>
    <row r="9" spans="1:5" x14ac:dyDescent="0.4">
      <c r="A9" s="108"/>
      <c r="B9" s="109"/>
      <c r="C9" s="109"/>
      <c r="D9" s="110"/>
      <c r="E9" s="109"/>
    </row>
    <row r="10" spans="1:5" x14ac:dyDescent="0.4">
      <c r="A10" s="108"/>
      <c r="B10" s="109"/>
      <c r="C10" s="109"/>
      <c r="D10" s="110"/>
      <c r="E10" s="109"/>
    </row>
    <row r="11" spans="1:5" x14ac:dyDescent="0.4">
      <c r="A11" s="108"/>
      <c r="B11" s="109"/>
      <c r="C11" s="109"/>
      <c r="D11" s="110"/>
      <c r="E11" s="109"/>
    </row>
    <row r="12" spans="1:5" x14ac:dyDescent="0.4">
      <c r="A12" s="108"/>
      <c r="B12" s="109"/>
      <c r="C12" s="109"/>
      <c r="D12" s="110"/>
      <c r="E12" s="109"/>
    </row>
    <row r="13" spans="1:5" x14ac:dyDescent="0.4">
      <c r="A13" s="108"/>
      <c r="B13" s="109"/>
      <c r="C13" s="109"/>
      <c r="D13" s="110"/>
      <c r="E13" s="109"/>
    </row>
    <row r="15" spans="1:5" x14ac:dyDescent="0.4">
      <c r="A15" t="s">
        <v>64</v>
      </c>
    </row>
    <row r="16" spans="1:5" x14ac:dyDescent="0.4">
      <c r="A16" s="82" t="s">
        <v>68</v>
      </c>
      <c r="B16" s="83"/>
      <c r="C16" s="84"/>
      <c r="D16" s="14" t="s">
        <v>63</v>
      </c>
      <c r="E16" s="14" t="s">
        <v>42</v>
      </c>
    </row>
    <row r="17" spans="1:5" x14ac:dyDescent="0.4">
      <c r="A17" s="111"/>
      <c r="B17" s="112"/>
      <c r="C17" s="113"/>
      <c r="D17" s="110"/>
      <c r="E17" s="109"/>
    </row>
    <row r="18" spans="1:5" x14ac:dyDescent="0.4">
      <c r="A18" s="111"/>
      <c r="B18" s="112"/>
      <c r="C18" s="113"/>
      <c r="D18" s="110"/>
      <c r="E18" s="109"/>
    </row>
    <row r="19" spans="1:5" x14ac:dyDescent="0.4">
      <c r="A19" s="111"/>
      <c r="B19" s="112"/>
      <c r="C19" s="113"/>
      <c r="D19" s="110"/>
      <c r="E19" s="109"/>
    </row>
    <row r="20" spans="1:5" x14ac:dyDescent="0.4">
      <c r="A20" s="111"/>
      <c r="B20" s="112"/>
      <c r="C20" s="113"/>
      <c r="D20" s="110"/>
      <c r="E20" s="109"/>
    </row>
    <row r="22" spans="1:5" x14ac:dyDescent="0.4">
      <c r="A22" t="s">
        <v>65</v>
      </c>
    </row>
    <row r="23" spans="1:5" x14ac:dyDescent="0.4">
      <c r="A23" s="82" t="s">
        <v>69</v>
      </c>
      <c r="B23" s="83"/>
      <c r="C23" s="84"/>
      <c r="D23" s="14" t="s">
        <v>63</v>
      </c>
      <c r="E23" s="14" t="s">
        <v>42</v>
      </c>
    </row>
    <row r="24" spans="1:5" x14ac:dyDescent="0.4">
      <c r="A24" s="111"/>
      <c r="B24" s="112"/>
      <c r="C24" s="113"/>
      <c r="D24" s="110"/>
      <c r="E24" s="109"/>
    </row>
    <row r="25" spans="1:5" x14ac:dyDescent="0.4">
      <c r="A25" s="111"/>
      <c r="B25" s="112"/>
      <c r="C25" s="113"/>
      <c r="D25" s="110"/>
      <c r="E25" s="109"/>
    </row>
    <row r="26" spans="1:5" x14ac:dyDescent="0.4">
      <c r="A26" s="111"/>
      <c r="B26" s="112"/>
      <c r="C26" s="113"/>
      <c r="D26" s="110"/>
      <c r="E26" s="109"/>
    </row>
    <row r="27" spans="1:5" x14ac:dyDescent="0.4">
      <c r="A27" s="111"/>
      <c r="B27" s="112"/>
      <c r="C27" s="113"/>
      <c r="D27" s="110"/>
      <c r="E27" s="109"/>
    </row>
  </sheetData>
  <sheetProtection sheet="1" objects="1" scenarios="1"/>
  <mergeCells count="10"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3:C23"/>
  </mergeCells>
  <phoneticPr fontId="1"/>
  <pageMargins left="0.7" right="0.7" top="0.75" bottom="0.75" header="0.3" footer="0.3"/>
  <pageSetup paperSize="9" orientation="portrait" r:id="rId1"/>
  <headerFooter>
    <oddHeader>&amp;RV2025.4.1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577-26F7-4A25-BE2A-7240CB8E5555}">
  <sheetPr transitionEvaluation="1"/>
  <dimension ref="A1:O59"/>
  <sheetViews>
    <sheetView view="pageBreakPreview" zoomScaleNormal="100" zoomScaleSheetLayoutView="100" workbookViewId="0"/>
  </sheetViews>
  <sheetFormatPr defaultRowHeight="18.75" x14ac:dyDescent="0.4"/>
  <cols>
    <col min="1" max="1" width="15" style="17" customWidth="1"/>
    <col min="2" max="3" width="19" customWidth="1"/>
    <col min="4" max="4" width="13.25" style="9" bestFit="1" customWidth="1"/>
    <col min="5" max="5" width="5.25" style="9" customWidth="1"/>
    <col min="6" max="6" width="12.5" customWidth="1"/>
    <col min="7" max="7" width="19" style="9" customWidth="1"/>
    <col min="8" max="8" width="0" hidden="1" customWidth="1"/>
    <col min="9" max="10" width="9" hidden="1" customWidth="1"/>
    <col min="15" max="15" width="9" style="43"/>
  </cols>
  <sheetData>
    <row r="1" spans="1:15" x14ac:dyDescent="0.4">
      <c r="A1" s="28" t="s">
        <v>29</v>
      </c>
    </row>
    <row r="3" spans="1:15" x14ac:dyDescent="0.4">
      <c r="A3" s="33" t="s">
        <v>17</v>
      </c>
      <c r="B3" s="54">
        <f>Itinerary!C2</f>
        <v>0</v>
      </c>
    </row>
    <row r="4" spans="1:15" x14ac:dyDescent="0.4">
      <c r="A4" s="33" t="s">
        <v>16</v>
      </c>
      <c r="B4" s="54">
        <f>Itinerary!C1</f>
        <v>0</v>
      </c>
    </row>
    <row r="5" spans="1:15" x14ac:dyDescent="0.4">
      <c r="A5" s="33" t="s">
        <v>18</v>
      </c>
      <c r="B5" s="55">
        <f>Itinerary!C3</f>
        <v>0</v>
      </c>
    </row>
    <row r="6" spans="1:15" x14ac:dyDescent="0.4">
      <c r="A6" s="33" t="s">
        <v>19</v>
      </c>
      <c r="B6" s="54">
        <f>Itinerary!C4</f>
        <v>0</v>
      </c>
    </row>
    <row r="8" spans="1:15" x14ac:dyDescent="0.4">
      <c r="A8" s="25" t="s">
        <v>30</v>
      </c>
    </row>
    <row r="9" spans="1:15" s="15" customFormat="1" x14ac:dyDescent="0.4">
      <c r="A9" s="18"/>
      <c r="D9" s="31" t="s">
        <v>21</v>
      </c>
      <c r="E9" s="32" t="s">
        <v>22</v>
      </c>
      <c r="F9" s="31" t="s">
        <v>38</v>
      </c>
      <c r="G9" s="31" t="s">
        <v>45</v>
      </c>
      <c r="O9" s="43"/>
    </row>
    <row r="10" spans="1:15" x14ac:dyDescent="0.4">
      <c r="D10" s="39" t="s">
        <v>9</v>
      </c>
      <c r="E10" s="34">
        <f>SUMIF(Itinerary!B7:B21,"Region A",Itinerary!C7:C21)</f>
        <v>0</v>
      </c>
      <c r="F10" s="21">
        <v>8000</v>
      </c>
      <c r="G10" s="21">
        <f>E10*F10</f>
        <v>0</v>
      </c>
    </row>
    <row r="11" spans="1:15" x14ac:dyDescent="0.4">
      <c r="D11" s="40" t="s">
        <v>10</v>
      </c>
      <c r="E11" s="35">
        <f>SUMIF(Itinerary!B7:B21,"Region B",Itinerary!C7:C21)</f>
        <v>0</v>
      </c>
      <c r="F11" s="21">
        <v>6000</v>
      </c>
      <c r="G11" s="21">
        <f t="shared" ref="G11:G14" si="0">E11*F11</f>
        <v>0</v>
      </c>
    </row>
    <row r="12" spans="1:15" x14ac:dyDescent="0.4">
      <c r="D12" s="41" t="s">
        <v>11</v>
      </c>
      <c r="E12" s="36">
        <f>SUMIF(Itinerary!B7:B21,"Region C",Itinerary!C7:C21)</f>
        <v>0</v>
      </c>
      <c r="F12" s="21">
        <v>5000</v>
      </c>
      <c r="G12" s="21">
        <f t="shared" si="0"/>
        <v>0</v>
      </c>
    </row>
    <row r="13" spans="1:15" x14ac:dyDescent="0.4">
      <c r="D13" s="42" t="s">
        <v>12</v>
      </c>
      <c r="E13" s="37">
        <f>SUMIF(Itinerary!B7:B21,"Japan",Itinerary!C7:C21)</f>
        <v>0</v>
      </c>
      <c r="F13" s="21">
        <v>3200</v>
      </c>
      <c r="G13" s="21">
        <f t="shared" si="0"/>
        <v>0</v>
      </c>
    </row>
    <row r="14" spans="1:15" x14ac:dyDescent="0.4">
      <c r="C14" s="49" t="s">
        <v>31</v>
      </c>
      <c r="D14" s="44"/>
      <c r="E14" s="38">
        <f>IF(E10+E11+E12&gt;7,7,E10+E11+E12)</f>
        <v>0</v>
      </c>
      <c r="F14" s="22">
        <v>5000</v>
      </c>
      <c r="G14" s="22">
        <f t="shared" si="0"/>
        <v>0</v>
      </c>
    </row>
    <row r="15" spans="1:15" x14ac:dyDescent="0.4">
      <c r="C15" s="49" t="s">
        <v>32</v>
      </c>
      <c r="D15" s="61"/>
      <c r="E15" s="62"/>
      <c r="F15" s="21" t="str">
        <f>IF(D15="","",VLOOKUP(D15,A48:B51,2,0))</f>
        <v/>
      </c>
      <c r="G15" s="21">
        <f>E15*F15</f>
        <v>0</v>
      </c>
    </row>
    <row r="16" spans="1:15" ht="37.5" customHeight="1" thickBot="1" x14ac:dyDescent="0.45">
      <c r="A16" s="85" t="s">
        <v>33</v>
      </c>
      <c r="B16" s="85"/>
      <c r="C16" s="86"/>
      <c r="D16" s="61"/>
      <c r="E16" s="62"/>
      <c r="F16" s="21"/>
      <c r="G16" s="22">
        <f>IF(E16&lt;31,0,IF(E16&lt;61,(E16-30)*I16,I16*30+(E16-60)*J16))</f>
        <v>0</v>
      </c>
      <c r="I16" t="str">
        <f>IF(D16="","",VLOOKUP(D16,$A$53:$B$55,2,0))</f>
        <v/>
      </c>
      <c r="J16" t="str">
        <f>IF(D16="","",VLOOKUP(D16,$A$57:$B$59,2,0))</f>
        <v/>
      </c>
    </row>
    <row r="17" spans="1:7" ht="19.5" thickBot="1" x14ac:dyDescent="0.45">
      <c r="E17"/>
      <c r="F17" s="51" t="s">
        <v>46</v>
      </c>
      <c r="G17" s="24">
        <f>SUM(G10:G15)</f>
        <v>0</v>
      </c>
    </row>
    <row r="19" spans="1:7" x14ac:dyDescent="0.4">
      <c r="A19" s="25" t="s">
        <v>39</v>
      </c>
    </row>
    <row r="20" spans="1:7" x14ac:dyDescent="0.4">
      <c r="A20" s="33" t="s">
        <v>20</v>
      </c>
      <c r="B20" s="32" t="s">
        <v>23</v>
      </c>
      <c r="C20" s="31" t="s">
        <v>40</v>
      </c>
      <c r="D20" s="31" t="s">
        <v>41</v>
      </c>
      <c r="E20" s="50" t="s">
        <v>42</v>
      </c>
      <c r="F20" s="50" t="s">
        <v>43</v>
      </c>
      <c r="G20" s="31" t="s">
        <v>44</v>
      </c>
    </row>
    <row r="21" spans="1:7" x14ac:dyDescent="0.4">
      <c r="A21" s="63"/>
      <c r="B21" s="58"/>
      <c r="C21" s="57"/>
      <c r="D21" s="99"/>
      <c r="E21" s="101"/>
      <c r="F21" s="103"/>
      <c r="G21" s="96">
        <f>ROUNDDOWN(D21*F21,0)</f>
        <v>0</v>
      </c>
    </row>
    <row r="22" spans="1:7" x14ac:dyDescent="0.4">
      <c r="A22" s="63"/>
      <c r="B22" s="57"/>
      <c r="C22" s="57"/>
      <c r="D22" s="100"/>
      <c r="E22" s="102"/>
      <c r="F22" s="102"/>
      <c r="G22" s="97"/>
    </row>
    <row r="23" spans="1:7" x14ac:dyDescent="0.4">
      <c r="A23" s="63"/>
      <c r="B23" s="57"/>
      <c r="C23" s="57"/>
      <c r="D23" s="99"/>
      <c r="E23" s="101"/>
      <c r="F23" s="103"/>
      <c r="G23" s="96">
        <f>ROUNDDOWN(D23*F23,0)</f>
        <v>0</v>
      </c>
    </row>
    <row r="24" spans="1:7" x14ac:dyDescent="0.4">
      <c r="A24" s="63"/>
      <c r="B24" s="57"/>
      <c r="C24" s="58"/>
      <c r="D24" s="100"/>
      <c r="E24" s="102"/>
      <c r="F24" s="102"/>
      <c r="G24" s="97"/>
    </row>
    <row r="25" spans="1:7" x14ac:dyDescent="0.4">
      <c r="A25" s="63"/>
      <c r="B25" s="57"/>
      <c r="C25" s="58"/>
      <c r="D25" s="99"/>
      <c r="E25" s="101"/>
      <c r="F25" s="103"/>
      <c r="G25" s="96">
        <f>ROUNDDOWN(D25*F25,0)</f>
        <v>0</v>
      </c>
    </row>
    <row r="26" spans="1:7" x14ac:dyDescent="0.4">
      <c r="A26" s="63"/>
      <c r="B26" s="57"/>
      <c r="C26" s="58"/>
      <c r="D26" s="100"/>
      <c r="E26" s="102"/>
      <c r="F26" s="102"/>
      <c r="G26" s="97"/>
    </row>
    <row r="27" spans="1:7" x14ac:dyDescent="0.4">
      <c r="A27" s="63"/>
      <c r="B27" s="57"/>
      <c r="C27" s="58"/>
      <c r="D27" s="99"/>
      <c r="E27" s="101"/>
      <c r="F27" s="103"/>
      <c r="G27" s="96">
        <f>ROUNDDOWN(D27*F27,0)</f>
        <v>0</v>
      </c>
    </row>
    <row r="28" spans="1:7" ht="19.5" thickBot="1" x14ac:dyDescent="0.45">
      <c r="A28" s="63"/>
      <c r="B28" s="58"/>
      <c r="C28" s="57"/>
      <c r="D28" s="100"/>
      <c r="E28" s="102"/>
      <c r="F28" s="102"/>
      <c r="G28" s="98"/>
    </row>
    <row r="29" spans="1:7" ht="19.5" thickBot="1" x14ac:dyDescent="0.45">
      <c r="F29" s="23" t="s">
        <v>46</v>
      </c>
      <c r="G29" s="24">
        <f>SUM(G21:G28)</f>
        <v>0</v>
      </c>
    </row>
    <row r="31" spans="1:7" x14ac:dyDescent="0.4">
      <c r="A31" s="25" t="s">
        <v>47</v>
      </c>
    </row>
    <row r="32" spans="1:7" x14ac:dyDescent="0.4">
      <c r="A32" s="104" t="s">
        <v>67</v>
      </c>
      <c r="B32" s="105"/>
      <c r="C32" s="106"/>
      <c r="D32" s="31" t="s">
        <v>63</v>
      </c>
      <c r="E32" s="50" t="s">
        <v>42</v>
      </c>
      <c r="F32" s="50" t="s">
        <v>66</v>
      </c>
      <c r="G32" s="31" t="s">
        <v>44</v>
      </c>
    </row>
    <row r="33" spans="1:7" x14ac:dyDescent="0.4">
      <c r="A33" s="79"/>
      <c r="B33" s="80"/>
      <c r="C33" s="81"/>
      <c r="D33" s="58"/>
      <c r="E33" s="57"/>
      <c r="F33" s="64"/>
      <c r="G33" s="21">
        <f>ROUNDDOWN(D33*F33,0)</f>
        <v>0</v>
      </c>
    </row>
    <row r="34" spans="1:7" x14ac:dyDescent="0.4">
      <c r="A34" s="79"/>
      <c r="B34" s="80"/>
      <c r="C34" s="81"/>
      <c r="D34" s="58"/>
      <c r="E34" s="57"/>
      <c r="F34" s="64"/>
      <c r="G34" s="21">
        <f>ROUNDDOWN(D34*F34,0)</f>
        <v>0</v>
      </c>
    </row>
    <row r="35" spans="1:7" x14ac:dyDescent="0.4">
      <c r="A35" s="79"/>
      <c r="B35" s="80"/>
      <c r="C35" s="81"/>
      <c r="D35" s="58"/>
      <c r="E35" s="57"/>
      <c r="F35" s="64"/>
      <c r="G35" s="21">
        <f>ROUNDDOWN(D35*F35,0)</f>
        <v>0</v>
      </c>
    </row>
    <row r="36" spans="1:7" x14ac:dyDescent="0.4">
      <c r="A36" s="79"/>
      <c r="B36" s="80"/>
      <c r="C36" s="81"/>
      <c r="D36" s="58"/>
      <c r="E36" s="57"/>
      <c r="F36" s="64"/>
      <c r="G36" s="21">
        <f>ROUNDDOWN(D36*F36,0)</f>
        <v>0</v>
      </c>
    </row>
    <row r="37" spans="1:7" ht="19.5" thickBot="1" x14ac:dyDescent="0.45">
      <c r="A37" s="79"/>
      <c r="B37" s="80"/>
      <c r="C37" s="81"/>
      <c r="D37" s="58"/>
      <c r="E37" s="57"/>
      <c r="F37" s="64"/>
      <c r="G37" s="21">
        <f>ROUNDDOWN(D37*F37,0)</f>
        <v>0</v>
      </c>
    </row>
    <row r="38" spans="1:7" ht="19.5" thickBot="1" x14ac:dyDescent="0.45">
      <c r="F38" s="23" t="s">
        <v>46</v>
      </c>
      <c r="G38" s="24">
        <f>SUM(G33:G37)</f>
        <v>0</v>
      </c>
    </row>
    <row r="40" spans="1:7" ht="19.5" thickBot="1" x14ac:dyDescent="0.45">
      <c r="A40" s="25" t="s">
        <v>48</v>
      </c>
    </row>
    <row r="41" spans="1:7" x14ac:dyDescent="0.4">
      <c r="A41" s="87"/>
      <c r="B41" s="88"/>
      <c r="C41" s="88"/>
      <c r="D41" s="88"/>
      <c r="E41" s="88"/>
      <c r="F41" s="88"/>
      <c r="G41" s="89"/>
    </row>
    <row r="42" spans="1:7" x14ac:dyDescent="0.4">
      <c r="A42" s="90"/>
      <c r="B42" s="91"/>
      <c r="C42" s="91"/>
      <c r="D42" s="91"/>
      <c r="E42" s="91"/>
      <c r="F42" s="91"/>
      <c r="G42" s="92"/>
    </row>
    <row r="43" spans="1:7" x14ac:dyDescent="0.4">
      <c r="A43" s="90"/>
      <c r="B43" s="91"/>
      <c r="C43" s="91"/>
      <c r="D43" s="91"/>
      <c r="E43" s="91"/>
      <c r="F43" s="91"/>
      <c r="G43" s="92"/>
    </row>
    <row r="44" spans="1:7" x14ac:dyDescent="0.4">
      <c r="A44" s="90"/>
      <c r="B44" s="91"/>
      <c r="C44" s="91"/>
      <c r="D44" s="91"/>
      <c r="E44" s="91"/>
      <c r="F44" s="91"/>
      <c r="G44" s="92"/>
    </row>
    <row r="45" spans="1:7" ht="19.5" thickBot="1" x14ac:dyDescent="0.45">
      <c r="A45" s="93"/>
      <c r="B45" s="94"/>
      <c r="C45" s="94"/>
      <c r="D45" s="94"/>
      <c r="E45" s="94"/>
      <c r="F45" s="94"/>
      <c r="G45" s="95"/>
    </row>
    <row r="47" spans="1:7" hidden="1" x14ac:dyDescent="0.4">
      <c r="A47" s="25" t="s">
        <v>6</v>
      </c>
    </row>
    <row r="48" spans="1:7" hidden="1" x14ac:dyDescent="0.4">
      <c r="A48" s="17" t="s">
        <v>34</v>
      </c>
      <c r="B48">
        <v>-4000</v>
      </c>
    </row>
    <row r="49" spans="1:2" hidden="1" x14ac:dyDescent="0.4">
      <c r="A49" s="17" t="s">
        <v>35</v>
      </c>
      <c r="B49">
        <v>-3000</v>
      </c>
    </row>
    <row r="50" spans="1:2" hidden="1" x14ac:dyDescent="0.4">
      <c r="A50" s="17" t="s">
        <v>36</v>
      </c>
      <c r="B50">
        <v>-2500</v>
      </c>
    </row>
    <row r="51" spans="1:2" hidden="1" x14ac:dyDescent="0.4">
      <c r="A51" s="17" t="s">
        <v>37</v>
      </c>
      <c r="B51">
        <v>-1600</v>
      </c>
    </row>
    <row r="52" spans="1:2" hidden="1" x14ac:dyDescent="0.4">
      <c r="A52" s="25" t="s">
        <v>7</v>
      </c>
    </row>
    <row r="53" spans="1:2" hidden="1" x14ac:dyDescent="0.4">
      <c r="A53" s="17" t="s">
        <v>34</v>
      </c>
      <c r="B53">
        <v>-800</v>
      </c>
    </row>
    <row r="54" spans="1:2" hidden="1" x14ac:dyDescent="0.4">
      <c r="A54" s="17" t="s">
        <v>35</v>
      </c>
      <c r="B54">
        <v>-600</v>
      </c>
    </row>
    <row r="55" spans="1:2" hidden="1" x14ac:dyDescent="0.4">
      <c r="A55" s="17" t="s">
        <v>36</v>
      </c>
      <c r="B55">
        <v>-500</v>
      </c>
    </row>
    <row r="56" spans="1:2" hidden="1" x14ac:dyDescent="0.4">
      <c r="A56" s="25" t="s">
        <v>8</v>
      </c>
    </row>
    <row r="57" spans="1:2" hidden="1" x14ac:dyDescent="0.4">
      <c r="A57" s="17" t="s">
        <v>34</v>
      </c>
      <c r="B57">
        <v>-1600</v>
      </c>
    </row>
    <row r="58" spans="1:2" hidden="1" x14ac:dyDescent="0.4">
      <c r="A58" s="17" t="s">
        <v>35</v>
      </c>
      <c r="B58">
        <v>-1200</v>
      </c>
    </row>
    <row r="59" spans="1:2" hidden="1" x14ac:dyDescent="0.4">
      <c r="A59" s="17" t="s">
        <v>36</v>
      </c>
      <c r="B59">
        <v>-1000</v>
      </c>
    </row>
  </sheetData>
  <mergeCells count="24">
    <mergeCell ref="E21:E22"/>
    <mergeCell ref="F21:F22"/>
    <mergeCell ref="A37:C37"/>
    <mergeCell ref="A34:C34"/>
    <mergeCell ref="A35:C35"/>
    <mergeCell ref="A36:C36"/>
    <mergeCell ref="A32:C32"/>
    <mergeCell ref="A33:C33"/>
    <mergeCell ref="A16:C16"/>
    <mergeCell ref="A41:G45"/>
    <mergeCell ref="G21:G22"/>
    <mergeCell ref="G27:G28"/>
    <mergeCell ref="D25:D26"/>
    <mergeCell ref="E25:E26"/>
    <mergeCell ref="F25:F26"/>
    <mergeCell ref="G25:G26"/>
    <mergeCell ref="D23:D24"/>
    <mergeCell ref="E23:E24"/>
    <mergeCell ref="F23:F24"/>
    <mergeCell ref="G23:G24"/>
    <mergeCell ref="D21:D22"/>
    <mergeCell ref="D27:D28"/>
    <mergeCell ref="E27:E28"/>
    <mergeCell ref="F27:F28"/>
  </mergeCells>
  <phoneticPr fontId="1"/>
  <conditionalFormatting sqref="D15:E16">
    <cfRule type="expression" dxfId="2" priority="1">
      <formula>$D15="その他地方"</formula>
    </cfRule>
    <cfRule type="expression" dxfId="1" priority="2">
      <formula>$D15="甲地方"</formula>
    </cfRule>
    <cfRule type="expression" dxfId="0" priority="3">
      <formula>$D15="指定都市・国"</formula>
    </cfRule>
  </conditionalFormatting>
  <dataValidations count="2">
    <dataValidation type="list" allowBlank="1" showInputMessage="1" showErrorMessage="1" sqref="D15" xr:uid="{80392EA3-42F9-4516-AE1A-D7EF1A203394}">
      <formula1>$A$48:$A$51</formula1>
    </dataValidation>
    <dataValidation type="list" allowBlank="1" showInputMessage="1" showErrorMessage="1" sqref="D16" xr:uid="{BAC7A6E3-B884-4893-BABE-673DDA7F9803}">
      <formula1>$A$53:$A$55</formula1>
    </dataValidation>
  </dataValidations>
  <pageMargins left="0.31496062992125984" right="0.11811023622047245" top="0.35433070866141736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6822-2835-4284-8760-025B3C55F459}">
  <dimension ref="A1:E20"/>
  <sheetViews>
    <sheetView zoomScaleNormal="100" zoomScaleSheetLayoutView="100" workbookViewId="0">
      <selection activeCell="B11" sqref="B11"/>
    </sheetView>
  </sheetViews>
  <sheetFormatPr defaultColWidth="20.5" defaultRowHeight="18.75" x14ac:dyDescent="0.4"/>
  <cols>
    <col min="1" max="1" width="50.625" style="19" bestFit="1" customWidth="1"/>
    <col min="2" max="2" width="31.875" style="9" customWidth="1"/>
    <col min="3" max="3" width="15.125" bestFit="1" customWidth="1"/>
    <col min="4" max="5" width="15" style="9" customWidth="1"/>
    <col min="6" max="6" width="20.5" customWidth="1"/>
  </cols>
  <sheetData>
    <row r="1" spans="1:5" x14ac:dyDescent="0.4">
      <c r="A1" s="27" t="s">
        <v>49</v>
      </c>
    </row>
    <row r="2" spans="1:5" ht="19.5" thickBot="1" x14ac:dyDescent="0.45"/>
    <row r="3" spans="1:5" ht="19.5" thickBot="1" x14ac:dyDescent="0.45">
      <c r="A3" s="46" t="s">
        <v>50</v>
      </c>
      <c r="B3" s="71"/>
    </row>
    <row r="4" spans="1:5" ht="19.5" thickBot="1" x14ac:dyDescent="0.45"/>
    <row r="5" spans="1:5" ht="19.5" thickBot="1" x14ac:dyDescent="0.45">
      <c r="A5" s="19" t="s">
        <v>53</v>
      </c>
      <c r="B5" s="59">
        <f>Itinerary!C1</f>
        <v>0</v>
      </c>
    </row>
    <row r="6" spans="1:5" ht="19.5" thickBot="1" x14ac:dyDescent="0.45"/>
    <row r="7" spans="1:5" ht="19.5" thickBot="1" x14ac:dyDescent="0.45">
      <c r="A7" s="19" t="s">
        <v>51</v>
      </c>
      <c r="B7" s="60">
        <f>Itinerary!C3</f>
        <v>0</v>
      </c>
    </row>
    <row r="8" spans="1:5" ht="19.5" thickBot="1" x14ac:dyDescent="0.45"/>
    <row r="9" spans="1:5" ht="19.5" thickBot="1" x14ac:dyDescent="0.45">
      <c r="A9" s="19" t="s">
        <v>52</v>
      </c>
      <c r="B9" s="59">
        <f>Itinerary!C4</f>
        <v>0</v>
      </c>
    </row>
    <row r="10" spans="1:5" ht="19.5" thickBot="1" x14ac:dyDescent="0.45"/>
    <row r="11" spans="1:5" ht="19.5" thickBot="1" x14ac:dyDescent="0.45">
      <c r="A11" s="19" t="s">
        <v>17</v>
      </c>
      <c r="B11" s="59">
        <f>Itinerary!C2</f>
        <v>0</v>
      </c>
    </row>
    <row r="12" spans="1:5" ht="19.5" thickBot="1" x14ac:dyDescent="0.45"/>
    <row r="13" spans="1:5" ht="19.5" thickBot="1" x14ac:dyDescent="0.45">
      <c r="A13" s="23" t="s">
        <v>54</v>
      </c>
      <c r="B13" s="20" t="e">
        <f>VLOOKUP(B11,プルダウン!A10:B12,2,FALSE)</f>
        <v>#N/A</v>
      </c>
      <c r="D13" s="107" t="s">
        <v>70</v>
      </c>
      <c r="E13" s="107"/>
    </row>
    <row r="14" spans="1:5" x14ac:dyDescent="0.4">
      <c r="D14" s="16" t="s">
        <v>71</v>
      </c>
      <c r="E14" s="16" t="s">
        <v>72</v>
      </c>
    </row>
    <row r="15" spans="1:5" x14ac:dyDescent="0.4">
      <c r="A15" s="19" t="s">
        <v>55</v>
      </c>
      <c r="B15" s="21">
        <f>'Calculation Sheet'!G17</f>
        <v>0</v>
      </c>
      <c r="D15" s="58"/>
      <c r="E15" s="58"/>
    </row>
    <row r="16" spans="1:5" x14ac:dyDescent="0.4">
      <c r="A16" s="19" t="s">
        <v>39</v>
      </c>
      <c r="B16" s="22">
        <f>'Calculation Sheet'!G29</f>
        <v>0</v>
      </c>
      <c r="D16" s="58"/>
      <c r="E16" s="58"/>
    </row>
    <row r="17" spans="1:5" ht="19.5" thickBot="1" x14ac:dyDescent="0.45">
      <c r="A17" s="45" t="s">
        <v>58</v>
      </c>
      <c r="B17" s="22">
        <f>'Calculation Sheet'!G38</f>
        <v>0</v>
      </c>
      <c r="D17" s="65"/>
      <c r="E17" s="65"/>
    </row>
    <row r="18" spans="1:5" ht="19.5" thickBot="1" x14ac:dyDescent="0.45">
      <c r="A18" s="23" t="s">
        <v>56</v>
      </c>
      <c r="B18" s="20">
        <f>SUM(B15:B17)</f>
        <v>0</v>
      </c>
      <c r="D18" s="72">
        <f>SUM(D15:D17)</f>
        <v>0</v>
      </c>
      <c r="E18" s="72">
        <f>SUM(E15:E17)</f>
        <v>0</v>
      </c>
    </row>
    <row r="19" spans="1:5" ht="19.5" thickBot="1" x14ac:dyDescent="0.45"/>
    <row r="20" spans="1:5" ht="19.5" thickBot="1" x14ac:dyDescent="0.45">
      <c r="A20" s="23" t="s">
        <v>57</v>
      </c>
      <c r="B20" s="24" t="e">
        <f>MIN(B13,B18)</f>
        <v>#N/A</v>
      </c>
    </row>
  </sheetData>
  <mergeCells count="1">
    <mergeCell ref="D13:E13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2B1B-5B43-4A20-8ABA-1A39CF6FC317}">
  <dimension ref="A1:B30"/>
  <sheetViews>
    <sheetView workbookViewId="0"/>
  </sheetViews>
  <sheetFormatPr defaultRowHeight="18.75" x14ac:dyDescent="0.4"/>
  <cols>
    <col min="1" max="1" width="37" bestFit="1" customWidth="1"/>
    <col min="2" max="2" width="9.5" style="9" bestFit="1" customWidth="1"/>
  </cols>
  <sheetData>
    <row r="1" spans="1:2" x14ac:dyDescent="0.4">
      <c r="A1" t="s">
        <v>5</v>
      </c>
    </row>
    <row r="2" spans="1:2" x14ac:dyDescent="0.4">
      <c r="A2" s="14" t="s">
        <v>0</v>
      </c>
      <c r="B2" s="16" t="s">
        <v>4</v>
      </c>
    </row>
    <row r="3" spans="1:2" x14ac:dyDescent="0.4">
      <c r="A3" s="6" t="s">
        <v>9</v>
      </c>
      <c r="B3" s="10">
        <v>8000</v>
      </c>
    </row>
    <row r="4" spans="1:2" x14ac:dyDescent="0.4">
      <c r="A4" s="7" t="s">
        <v>10</v>
      </c>
      <c r="B4" s="11">
        <v>6000</v>
      </c>
    </row>
    <row r="5" spans="1:2" x14ac:dyDescent="0.4">
      <c r="A5" s="8" t="s">
        <v>11</v>
      </c>
      <c r="B5" s="12">
        <v>5000</v>
      </c>
    </row>
    <row r="6" spans="1:2" x14ac:dyDescent="0.4">
      <c r="A6" s="4" t="s">
        <v>12</v>
      </c>
      <c r="B6" s="13">
        <v>3200</v>
      </c>
    </row>
    <row r="8" spans="1:2" x14ac:dyDescent="0.4">
      <c r="A8" t="s">
        <v>3</v>
      </c>
    </row>
    <row r="9" spans="1:2" x14ac:dyDescent="0.4">
      <c r="A9" s="14" t="s">
        <v>1</v>
      </c>
      <c r="B9" s="16" t="s">
        <v>2</v>
      </c>
    </row>
    <row r="10" spans="1:2" x14ac:dyDescent="0.4">
      <c r="A10" s="4" t="s">
        <v>13</v>
      </c>
      <c r="B10" s="13">
        <v>500000</v>
      </c>
    </row>
    <row r="11" spans="1:2" x14ac:dyDescent="0.4">
      <c r="A11" s="4" t="s">
        <v>14</v>
      </c>
      <c r="B11" s="13">
        <v>1200000</v>
      </c>
    </row>
    <row r="12" spans="1:2" x14ac:dyDescent="0.4">
      <c r="A12" s="4" t="s">
        <v>15</v>
      </c>
      <c r="B12" s="13">
        <v>1200000</v>
      </c>
    </row>
    <row r="30" ht="19.5" customHeight="1" x14ac:dyDescent="0.4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Itinerary</vt:lpstr>
      <vt:lpstr>Necessary Expenses</vt:lpstr>
      <vt:lpstr>Calculation Sheet</vt:lpstr>
      <vt:lpstr>Estimated Total Payments</vt:lpstr>
      <vt:lpstr>プルダウン</vt:lpstr>
      <vt:lpstr>'Estimated Total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SOKENDAI</dc:creator>
  <cp:lastModifiedBy>SOKENDAI</cp:lastModifiedBy>
  <cp:lastPrinted>2025-03-31T06:37:22Z</cp:lastPrinted>
  <dcterms:created xsi:type="dcterms:W3CDTF">2024-08-08T07:19:41Z</dcterms:created>
  <dcterms:modified xsi:type="dcterms:W3CDTF">2025-03-31T07:03:56Z</dcterms:modified>
</cp:coreProperties>
</file>